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orhandling\Arbeidsgruppe lok forh\"/>
    </mc:Choice>
  </mc:AlternateContent>
  <bookViews>
    <workbookView xWindow="0" yWindow="0" windowWidth="28800" windowHeight="12132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/>
  <c r="B10" i="1"/>
  <c r="B9" i="1"/>
  <c r="I22" i="1" l="1"/>
  <c r="H22" i="1"/>
  <c r="I10" i="1" l="1"/>
  <c r="I9" i="1"/>
  <c r="H10" i="1"/>
  <c r="H9" i="1"/>
  <c r="B31" i="1"/>
  <c r="B30" i="1"/>
  <c r="C25" i="1"/>
  <c r="C23" i="1"/>
  <c r="C22" i="1"/>
  <c r="B22" i="1" s="1"/>
  <c r="C10" i="1"/>
  <c r="C9" i="1"/>
  <c r="B6" i="1"/>
  <c r="D6" i="1" s="1"/>
  <c r="D5" i="1"/>
  <c r="B27" i="1" l="1"/>
  <c r="B33" i="1" s="1"/>
  <c r="B11" i="1"/>
  <c r="B32" i="1" s="1"/>
  <c r="B35" i="1"/>
  <c r="B18" i="1"/>
  <c r="B19" i="1" s="1"/>
</calcChain>
</file>

<file path=xl/sharedStrings.xml><?xml version="1.0" encoding="utf-8"?>
<sst xmlns="http://schemas.openxmlformats.org/spreadsheetml/2006/main" count="53" uniqueCount="41">
  <si>
    <t>Lønnsmasse grunnlønn</t>
  </si>
  <si>
    <t>Lønnsmasse tillegg</t>
  </si>
  <si>
    <t>Sum lønnsmasse</t>
  </si>
  <si>
    <t>Overheng</t>
  </si>
  <si>
    <t>Glidning</t>
  </si>
  <si>
    <t>Sentralt avtalt generelt tillegg</t>
  </si>
  <si>
    <t>Sentralt avtalt lavlønnstillegg</t>
  </si>
  <si>
    <t>Antall årsverk</t>
  </si>
  <si>
    <t>Gjennomsnittlig grunnlønn</t>
  </si>
  <si>
    <t>Gjennomsnittlig årslønn</t>
  </si>
  <si>
    <t>Skriv inn nr for mnd: april=4, mai=5</t>
  </si>
  <si>
    <t>Antall årsverk som får lavlønnstillegg</t>
  </si>
  <si>
    <t>Rammen forventes å bli</t>
  </si>
  <si>
    <t>Gjenstående</t>
  </si>
  <si>
    <t>Gjenstående omreget til virkningsdato</t>
  </si>
  <si>
    <t>Grunnlagsdata:</t>
  </si>
  <si>
    <t>Rammebetraktning:</t>
  </si>
  <si>
    <t>Avklares lokalt.</t>
  </si>
  <si>
    <t>Lokalt avtalte tillegg:</t>
  </si>
  <si>
    <t>Sentralt avtalte tillegg:</t>
  </si>
  <si>
    <t>Generelt tillegg (til alle årsverk)</t>
  </si>
  <si>
    <t xml:space="preserve">Individuelle tillegg </t>
  </si>
  <si>
    <t>Legg inn sum for alle individuelle tillegg for 12 mnd.</t>
  </si>
  <si>
    <t>Andre lokale tillegg</t>
  </si>
  <si>
    <t>SUM RAMME:</t>
  </si>
  <si>
    <t>Sum lokalt avtalte tillegg</t>
  </si>
  <si>
    <t>Sum sentralt avtalte tillegg:</t>
  </si>
  <si>
    <t>Sentralt avtalt tillegg</t>
  </si>
  <si>
    <t>Lokalt avtalt tillegg</t>
  </si>
  <si>
    <t>Ramme for oppgjøret:</t>
  </si>
  <si>
    <t>Legg inn sum for andre lokale tillegg for 12 mnd.</t>
  </si>
  <si>
    <t>Celler som det må legges inn verdier for er merket med denne fargen.</t>
  </si>
  <si>
    <t>37,5 t/u</t>
  </si>
  <si>
    <t>35,5 t/u</t>
  </si>
  <si>
    <t>FRA MND:</t>
  </si>
  <si>
    <t>NB!</t>
  </si>
  <si>
    <t>Virksomheten AS</t>
  </si>
  <si>
    <t>Dato:</t>
  </si>
  <si>
    <t>00.00.2019</t>
  </si>
  <si>
    <t>Lokale forhandlinger i virksomhet:</t>
  </si>
  <si>
    <t>I Spekter kan det være individuelle lavlønnstillegg. Derfor må antall årsverk som skal ha dette oppgis.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</si>
</sst>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kr&quot;\ #,##0;&quot;kr&quot;\ \-#,##0"/>
    <numFmt numFmtId="7" formatCode="&quot;kr&quot;\ #,##0.00;&quot;kr&quot;\ \-#,##0.00"/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5" borderId="0" xfId="0" applyFill="1"/>
    <xf numFmtId="43" fontId="0" fillId="0" borderId="0" xfId="1" applyFont="1"/>
    <xf numFmtId="0" fontId="5" fillId="0" borderId="0" xfId="0" applyFont="1"/>
    <xf numFmtId="43" fontId="0" fillId="5" borderId="0" xfId="1" applyFont="1" applyFill="1"/>
    <xf numFmtId="43" fontId="0" fillId="0" borderId="0" xfId="0" applyNumberFormat="1"/>
    <xf numFmtId="0" fontId="2" fillId="0" borderId="1" xfId="0" applyFont="1" applyBorder="1"/>
    <xf numFmtId="43" fontId="7" fillId="6" borderId="0" xfId="2" applyNumberFormat="1" applyFont="1" applyFill="1" applyAlignment="1">
      <alignment wrapText="1"/>
    </xf>
    <xf numFmtId="43" fontId="7" fillId="7" borderId="0" xfId="3" applyNumberFormat="1" applyFont="1" applyFill="1" applyAlignment="1">
      <alignment wrapText="1"/>
    </xf>
    <xf numFmtId="0" fontId="0" fillId="8" borderId="2" xfId="0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wrapText="1"/>
    </xf>
    <xf numFmtId="0" fontId="4" fillId="0" borderId="0" xfId="0" applyFont="1" applyAlignment="1">
      <alignment horizontal="left" vertical="top"/>
    </xf>
    <xf numFmtId="10" fontId="0" fillId="0" borderId="0" xfId="4" applyNumberFormat="1" applyFont="1"/>
    <xf numFmtId="10" fontId="0" fillId="5" borderId="0" xfId="4" applyNumberFormat="1" applyFont="1" applyFill="1"/>
    <xf numFmtId="10" fontId="2" fillId="0" borderId="1" xfId="4" applyNumberFormat="1" applyFont="1" applyBorder="1"/>
    <xf numFmtId="7" fontId="0" fillId="5" borderId="0" xfId="1" applyNumberFormat="1" applyFont="1" applyFill="1"/>
    <xf numFmtId="7" fontId="0" fillId="0" borderId="0" xfId="1" applyNumberFormat="1" applyFont="1"/>
    <xf numFmtId="7" fontId="6" fillId="3" borderId="0" xfId="3" applyNumberFormat="1" applyFont="1"/>
    <xf numFmtId="7" fontId="6" fillId="2" borderId="0" xfId="2" applyNumberFormat="1" applyFont="1"/>
    <xf numFmtId="7" fontId="0" fillId="0" borderId="0" xfId="0" applyNumberFormat="1"/>
    <xf numFmtId="7" fontId="0" fillId="4" borderId="0" xfId="1" applyNumberFormat="1" applyFont="1" applyFill="1"/>
    <xf numFmtId="7" fontId="0" fillId="8" borderId="2" xfId="0" applyNumberFormat="1" applyFill="1" applyBorder="1" applyAlignment="1">
      <alignment horizontal="center"/>
    </xf>
    <xf numFmtId="0" fontId="5" fillId="5" borderId="0" xfId="0" applyFont="1" applyFill="1"/>
    <xf numFmtId="14" fontId="4" fillId="5" borderId="0" xfId="0" applyNumberFormat="1" applyFont="1" applyFill="1" applyAlignment="1">
      <alignment horizontal="left" vertical="top"/>
    </xf>
    <xf numFmtId="5" fontId="0" fillId="5" borderId="0" xfId="1" applyNumberFormat="1" applyFont="1" applyFill="1"/>
    <xf numFmtId="5" fontId="0" fillId="0" borderId="0" xfId="1" applyNumberFormat="1" applyFont="1"/>
    <xf numFmtId="0" fontId="0" fillId="0" borderId="0" xfId="0" applyAlignment="1">
      <alignment horizontal="center" vertical="center" wrapText="1"/>
    </xf>
    <xf numFmtId="0" fontId="4" fillId="5" borderId="0" xfId="0" applyFont="1" applyFill="1" applyAlignment="1">
      <alignment horizontal="center" wrapText="1"/>
    </xf>
  </cellXfs>
  <cellStyles count="5">
    <cellStyle name="Komma" xfId="1" builtinId="3"/>
    <cellStyle name="Normal" xfId="0" builtinId="0"/>
    <cellStyle name="Prosent" xfId="4" builtinId="5"/>
    <cellStyle name="Uthevingsfarge5" xfId="2" builtinId="45"/>
    <cellStyle name="Uthevingsfarge6" xfId="3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="110" zoomScaleNormal="110" workbookViewId="0">
      <selection activeCell="G13" sqref="G13"/>
    </sheetView>
  </sheetViews>
  <sheetFormatPr baseColWidth="10" defaultRowHeight="14.4" x14ac:dyDescent="0.3"/>
  <cols>
    <col min="1" max="1" width="44.88671875" bestFit="1" customWidth="1"/>
    <col min="2" max="2" width="22.88671875" bestFit="1" customWidth="1"/>
    <col min="3" max="3" width="15.6640625" bestFit="1" customWidth="1"/>
    <col min="4" max="4" width="28" customWidth="1"/>
    <col min="5" max="5" width="13.109375" bestFit="1" customWidth="1"/>
    <col min="7" max="7" width="34.109375" bestFit="1" customWidth="1"/>
  </cols>
  <sheetData>
    <row r="1" spans="1:14" ht="36" customHeight="1" x14ac:dyDescent="0.4">
      <c r="A1" s="3" t="s">
        <v>39</v>
      </c>
      <c r="B1" s="23" t="s">
        <v>36</v>
      </c>
    </row>
    <row r="2" spans="1:14" ht="36" customHeight="1" x14ac:dyDescent="0.3">
      <c r="A2" s="12" t="s">
        <v>37</v>
      </c>
      <c r="B2" s="24" t="s">
        <v>38</v>
      </c>
    </row>
    <row r="3" spans="1:14" ht="21" x14ac:dyDescent="0.4">
      <c r="A3" s="3" t="s">
        <v>15</v>
      </c>
      <c r="G3" s="28" t="s">
        <v>31</v>
      </c>
    </row>
    <row r="4" spans="1:14" ht="15" customHeight="1" x14ac:dyDescent="0.3">
      <c r="A4" t="s">
        <v>0</v>
      </c>
      <c r="B4" s="25">
        <v>25000000</v>
      </c>
      <c r="C4" s="2"/>
      <c r="D4" s="4">
        <v>52.5</v>
      </c>
      <c r="E4" t="s">
        <v>7</v>
      </c>
      <c r="G4" s="28"/>
    </row>
    <row r="5" spans="1:14" ht="15" customHeight="1" x14ac:dyDescent="0.3">
      <c r="A5" t="s">
        <v>1</v>
      </c>
      <c r="B5" s="25">
        <v>820000</v>
      </c>
      <c r="C5" s="2"/>
      <c r="D5" s="17">
        <f>B4/D4</f>
        <v>476190.47619047621</v>
      </c>
      <c r="E5" t="s">
        <v>8</v>
      </c>
      <c r="G5" s="28"/>
    </row>
    <row r="6" spans="1:14" x14ac:dyDescent="0.3">
      <c r="A6" t="s">
        <v>2</v>
      </c>
      <c r="B6" s="26">
        <f>SUM(B4:B5)</f>
        <v>25820000</v>
      </c>
      <c r="C6" s="2"/>
      <c r="D6" s="17">
        <f>B6/D4</f>
        <v>491809.52380952379</v>
      </c>
      <c r="E6" t="s">
        <v>9</v>
      </c>
    </row>
    <row r="7" spans="1:14" x14ac:dyDescent="0.3">
      <c r="D7" s="20"/>
    </row>
    <row r="8" spans="1:14" ht="21" x14ac:dyDescent="0.4">
      <c r="A8" s="3" t="s">
        <v>19</v>
      </c>
      <c r="D8" s="20"/>
      <c r="F8" t="s">
        <v>34</v>
      </c>
      <c r="H8" s="9" t="s">
        <v>32</v>
      </c>
      <c r="I8" s="9" t="s">
        <v>33</v>
      </c>
    </row>
    <row r="9" spans="1:14" x14ac:dyDescent="0.3">
      <c r="A9" t="s">
        <v>5</v>
      </c>
      <c r="B9" s="13">
        <f>C9/B6</f>
        <v>7.434280596436871E-3</v>
      </c>
      <c r="C9" s="17">
        <f>D9*D4*(13-F9)/12</f>
        <v>191953.125</v>
      </c>
      <c r="D9" s="21">
        <v>4875</v>
      </c>
      <c r="F9" s="1">
        <v>4</v>
      </c>
      <c r="G9" t="s">
        <v>10</v>
      </c>
      <c r="H9" s="22">
        <f>D9/1950</f>
        <v>2.5</v>
      </c>
      <c r="I9" s="22">
        <f>D9/1846</f>
        <v>2.640845070422535</v>
      </c>
      <c r="N9" s="5"/>
    </row>
    <row r="10" spans="1:14" x14ac:dyDescent="0.3">
      <c r="A10" t="s">
        <v>6</v>
      </c>
      <c r="B10" s="13">
        <f>C10/B6</f>
        <v>9.8557319907048796E-4</v>
      </c>
      <c r="C10" s="17">
        <f>D10*F11*(13-F10)/12</f>
        <v>25447.5</v>
      </c>
      <c r="D10" s="21">
        <v>3900</v>
      </c>
      <c r="F10" s="1">
        <v>4</v>
      </c>
      <c r="G10" t="s">
        <v>10</v>
      </c>
      <c r="H10" s="22">
        <f>D10/1950</f>
        <v>2</v>
      </c>
      <c r="I10" s="22">
        <f>D10/1846</f>
        <v>2.112676056338028</v>
      </c>
    </row>
    <row r="11" spans="1:14" x14ac:dyDescent="0.3">
      <c r="A11" t="s">
        <v>26</v>
      </c>
      <c r="B11" s="13">
        <f>SUM(B9:B10)</f>
        <v>8.4198537955073594E-3</v>
      </c>
      <c r="F11" s="10">
        <v>8.6999999999999993</v>
      </c>
      <c r="G11" t="s">
        <v>11</v>
      </c>
    </row>
    <row r="12" spans="1:14" ht="44.4" x14ac:dyDescent="0.4">
      <c r="F12" s="3" t="s">
        <v>35</v>
      </c>
      <c r="G12" s="11" t="s">
        <v>40</v>
      </c>
    </row>
    <row r="13" spans="1:14" ht="21" x14ac:dyDescent="0.4">
      <c r="A13" s="3" t="s">
        <v>16</v>
      </c>
    </row>
    <row r="14" spans="1:14" x14ac:dyDescent="0.3">
      <c r="A14" t="s">
        <v>12</v>
      </c>
      <c r="B14" s="14">
        <v>3.2000000000000001E-2</v>
      </c>
      <c r="C14" s="27" t="s">
        <v>17</v>
      </c>
    </row>
    <row r="15" spans="1:14" x14ac:dyDescent="0.3">
      <c r="A15" t="s">
        <v>3</v>
      </c>
      <c r="B15" s="14">
        <v>8.0000000000000002E-3</v>
      </c>
      <c r="C15" s="27"/>
    </row>
    <row r="16" spans="1:14" x14ac:dyDescent="0.3">
      <c r="A16" t="s">
        <v>4</v>
      </c>
      <c r="B16" s="14">
        <v>2E-3</v>
      </c>
      <c r="C16" s="27"/>
    </row>
    <row r="18" spans="1:9" x14ac:dyDescent="0.3">
      <c r="A18" t="s">
        <v>13</v>
      </c>
      <c r="B18" s="13">
        <f>B14-B11-B15-B16</f>
        <v>1.3580146204492641E-2</v>
      </c>
      <c r="F18" t="s">
        <v>34</v>
      </c>
    </row>
    <row r="19" spans="1:9" x14ac:dyDescent="0.3">
      <c r="A19" t="s">
        <v>14</v>
      </c>
      <c r="B19" s="13">
        <f>B18/(13-F19)*12</f>
        <v>1.8106861605990187E-2</v>
      </c>
      <c r="F19" s="1">
        <v>4</v>
      </c>
      <c r="G19" t="s">
        <v>10</v>
      </c>
    </row>
    <row r="21" spans="1:9" ht="21" x14ac:dyDescent="0.4">
      <c r="A21" s="3" t="s">
        <v>18</v>
      </c>
      <c r="F21" t="s">
        <v>34</v>
      </c>
      <c r="H21" s="9" t="s">
        <v>32</v>
      </c>
      <c r="I21" s="9" t="s">
        <v>33</v>
      </c>
    </row>
    <row r="22" spans="1:9" x14ac:dyDescent="0.3">
      <c r="A22" t="s">
        <v>20</v>
      </c>
      <c r="B22" s="13">
        <f>C22/B6</f>
        <v>8.9211367157242451E-3</v>
      </c>
      <c r="C22" s="17">
        <f>D22*D4*(13-F22)/12</f>
        <v>230343.75</v>
      </c>
      <c r="D22" s="16">
        <v>5850</v>
      </c>
      <c r="F22" s="1">
        <v>4</v>
      </c>
      <c r="G22" t="s">
        <v>10</v>
      </c>
      <c r="H22" s="22">
        <f>D22/1950</f>
        <v>3</v>
      </c>
      <c r="I22" s="22">
        <f>D22/1846</f>
        <v>3.1690140845070425</v>
      </c>
    </row>
    <row r="23" spans="1:9" x14ac:dyDescent="0.3">
      <c r="A23" t="s">
        <v>21</v>
      </c>
      <c r="B23" s="13">
        <f>C23/B6</f>
        <v>3.4856700232378003E-3</v>
      </c>
      <c r="C23" s="17">
        <f>D23*(13-F23)/12</f>
        <v>90000</v>
      </c>
      <c r="D23" s="18">
        <v>120000</v>
      </c>
      <c r="F23" s="1">
        <v>4</v>
      </c>
      <c r="G23" t="s">
        <v>10</v>
      </c>
    </row>
    <row r="24" spans="1:9" ht="31.5" customHeight="1" x14ac:dyDescent="0.3">
      <c r="B24" s="13"/>
      <c r="C24" s="2"/>
      <c r="D24" s="8" t="s">
        <v>22</v>
      </c>
      <c r="F24" t="s">
        <v>34</v>
      </c>
    </row>
    <row r="25" spans="1:9" x14ac:dyDescent="0.3">
      <c r="A25" t="s">
        <v>23</v>
      </c>
      <c r="B25" s="13">
        <f>C25/B6</f>
        <v>1.4523625096824167E-3</v>
      </c>
      <c r="C25" s="17">
        <f>D25*(13-F25)/12</f>
        <v>37500</v>
      </c>
      <c r="D25" s="19">
        <v>50000</v>
      </c>
      <c r="F25" s="1">
        <v>4</v>
      </c>
      <c r="G25" t="s">
        <v>10</v>
      </c>
    </row>
    <row r="26" spans="1:9" ht="28.8" x14ac:dyDescent="0.3">
      <c r="B26" s="13"/>
      <c r="C26" s="17"/>
      <c r="D26" s="7" t="s">
        <v>30</v>
      </c>
    </row>
    <row r="27" spans="1:9" x14ac:dyDescent="0.3">
      <c r="A27" t="s">
        <v>25</v>
      </c>
      <c r="B27" s="13">
        <f>SUM(B22:B26)</f>
        <v>1.3859169248644462E-2</v>
      </c>
    </row>
    <row r="29" spans="1:9" ht="21" x14ac:dyDescent="0.4">
      <c r="A29" s="3" t="s">
        <v>29</v>
      </c>
    </row>
    <row r="30" spans="1:9" x14ac:dyDescent="0.3">
      <c r="A30" t="s">
        <v>3</v>
      </c>
      <c r="B30" s="13">
        <f>B15</f>
        <v>8.0000000000000002E-3</v>
      </c>
    </row>
    <row r="31" spans="1:9" x14ac:dyDescent="0.3">
      <c r="A31" t="s">
        <v>4</v>
      </c>
      <c r="B31" s="13">
        <f>B16</f>
        <v>2E-3</v>
      </c>
    </row>
    <row r="32" spans="1:9" x14ac:dyDescent="0.3">
      <c r="A32" t="s">
        <v>27</v>
      </c>
      <c r="B32" s="13">
        <f>B11</f>
        <v>8.4198537955073594E-3</v>
      </c>
    </row>
    <row r="33" spans="1:2" x14ac:dyDescent="0.3">
      <c r="A33" t="s">
        <v>28</v>
      </c>
      <c r="B33" s="13">
        <f>B27</f>
        <v>1.3859169248644462E-2</v>
      </c>
    </row>
    <row r="35" spans="1:2" x14ac:dyDescent="0.3">
      <c r="A35" s="6" t="s">
        <v>24</v>
      </c>
      <c r="B35" s="15">
        <f>SUM(B30:B34)</f>
        <v>3.2279023044151825E-2</v>
      </c>
    </row>
  </sheetData>
  <mergeCells count="2">
    <mergeCell ref="C14:C16"/>
    <mergeCell ref="G3:G5"/>
  </mergeCells>
  <pageMargins left="0.25" right="0.25" top="0.75" bottom="0.75" header="0.3" footer="0.3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Fagforbundet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</dc:creator>
  <cp:lastModifiedBy>HES</cp:lastModifiedBy>
  <cp:lastPrinted>2019-04-11T13:01:17Z</cp:lastPrinted>
  <dcterms:created xsi:type="dcterms:W3CDTF">2019-04-09T07:14:58Z</dcterms:created>
  <dcterms:modified xsi:type="dcterms:W3CDTF">2020-09-07T11:37:40Z</dcterms:modified>
</cp:coreProperties>
</file>