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ogv\Documents\Fagforbundet\kasserer\"/>
    </mc:Choice>
  </mc:AlternateContent>
  <xr:revisionPtr revIDLastSave="0" documentId="8_{A29AD2FC-1559-4B05-AA4B-21B763167F3B}" xr6:coauthVersionLast="47" xr6:coauthVersionMax="47" xr10:uidLastSave="{00000000-0000-0000-0000-000000000000}"/>
  <bookViews>
    <workbookView xWindow="28800" yWindow="0" windowWidth="28800" windowHeight="31800" xr2:uid="{7C3BB239-1F10-4858-A134-EB8E6D7C7DE2}"/>
  </bookViews>
  <sheets>
    <sheet name="Budsjett detaljert" sheetId="1" r:id="rId1"/>
    <sheet name="Regnskap og budsjet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K15" i="1"/>
  <c r="L15" i="1"/>
  <c r="M15" i="1"/>
  <c r="N15" i="1"/>
  <c r="O15" i="1"/>
  <c r="L11" i="1"/>
  <c r="M11" i="1"/>
  <c r="M42" i="1" s="1"/>
  <c r="N11" i="1"/>
  <c r="N42" i="1" s="1"/>
  <c r="O11" i="1"/>
  <c r="O42" i="1" s="1"/>
  <c r="F40" i="1"/>
  <c r="F42" i="1" s="1"/>
  <c r="G40" i="1"/>
  <c r="G42" i="1" s="1"/>
  <c r="H40" i="1"/>
  <c r="I40" i="1"/>
  <c r="J40" i="1"/>
  <c r="K40" i="1"/>
  <c r="L40" i="1"/>
  <c r="M40" i="1"/>
  <c r="N40" i="1"/>
  <c r="O40" i="1"/>
  <c r="F25" i="1"/>
  <c r="G25" i="1"/>
  <c r="H25" i="1"/>
  <c r="I25" i="1"/>
  <c r="J25" i="1"/>
  <c r="K25" i="1"/>
  <c r="L25" i="1"/>
  <c r="M25" i="1"/>
  <c r="N25" i="1"/>
  <c r="O25" i="1"/>
  <c r="E11" i="1"/>
  <c r="E40" i="1"/>
  <c r="E15" i="1"/>
  <c r="D40" i="1"/>
  <c r="K11" i="1"/>
  <c r="J11" i="1"/>
  <c r="J42" i="1" s="1"/>
  <c r="I11" i="1"/>
  <c r="I42" i="1" s="1"/>
  <c r="H11" i="1"/>
  <c r="H42" i="1" s="1"/>
  <c r="G11" i="1"/>
  <c r="F11" i="1"/>
  <c r="E25" i="1"/>
  <c r="D25" i="1"/>
  <c r="D15" i="1"/>
  <c r="D11" i="1"/>
  <c r="E43" i="2"/>
  <c r="F43" i="2"/>
  <c r="D43" i="2"/>
  <c r="F41" i="2"/>
  <c r="E41" i="2"/>
  <c r="D41" i="2"/>
  <c r="F25" i="2"/>
  <c r="E25" i="2"/>
  <c r="D25" i="2"/>
  <c r="F10" i="2"/>
  <c r="E10" i="2"/>
  <c r="D10" i="2"/>
  <c r="D42" i="1" l="1"/>
  <c r="K42" i="1"/>
  <c r="E42" i="1"/>
  <c r="L42" i="1"/>
</calcChain>
</file>

<file path=xl/sharedStrings.xml><?xml version="1.0" encoding="utf-8"?>
<sst xmlns="http://schemas.openxmlformats.org/spreadsheetml/2006/main" count="103" uniqueCount="53">
  <si>
    <t>Budsjett</t>
  </si>
  <si>
    <t>Avdelinger</t>
  </si>
  <si>
    <t>Salgs- og Driftsinntekt</t>
  </si>
  <si>
    <t>Styret</t>
  </si>
  <si>
    <t>YHS</t>
  </si>
  <si>
    <t>YKKO</t>
  </si>
  <si>
    <t>YKA</t>
  </si>
  <si>
    <t>YST</t>
  </si>
  <si>
    <t>Pensjonist</t>
  </si>
  <si>
    <t>Ungdom</t>
  </si>
  <si>
    <t>Klubber</t>
  </si>
  <si>
    <t>Arrangement</t>
  </si>
  <si>
    <t>Medlem</t>
  </si>
  <si>
    <t>Tillitsvalgt</t>
  </si>
  <si>
    <t>Kontingentinntekter</t>
  </si>
  <si>
    <t>Egenandeler</t>
  </si>
  <si>
    <t>Tilskudd pensjonist- og uføreutvalg</t>
  </si>
  <si>
    <t>Tilskudd frikjøp</t>
  </si>
  <si>
    <t>Tilskudd AOF</t>
  </si>
  <si>
    <t>Fakturert andre foreninger</t>
  </si>
  <si>
    <t>SUM</t>
  </si>
  <si>
    <t>Varekostnad</t>
  </si>
  <si>
    <t>Kontingent LO region</t>
  </si>
  <si>
    <t>Lønnskostnad</t>
  </si>
  <si>
    <t>Lønn til ansatte</t>
  </si>
  <si>
    <t>Feriepenger</t>
  </si>
  <si>
    <t>Frikjøp leder</t>
  </si>
  <si>
    <t>Frikjøp andre</t>
  </si>
  <si>
    <t>Honorarer</t>
  </si>
  <si>
    <t>Arbeidsgiveravgift</t>
  </si>
  <si>
    <t>Arbeidsgiveravgift av påløpte feriepenger</t>
  </si>
  <si>
    <t>Annen Driftskostnad</t>
  </si>
  <si>
    <t>Gaver, strøartikler, blomster</t>
  </si>
  <si>
    <t>Kontorrekvisita</t>
  </si>
  <si>
    <t>Datakostnader</t>
  </si>
  <si>
    <t>Møtekostnader</t>
  </si>
  <si>
    <t>Kurs/opplæring</t>
  </si>
  <si>
    <t>Porto</t>
  </si>
  <si>
    <t>Reisekostnad, ikke oppgavepliktig</t>
  </si>
  <si>
    <t>Arrangementer, turer</t>
  </si>
  <si>
    <t>Forsikringspremier</t>
  </si>
  <si>
    <t>Bank- og kortgebyrer</t>
  </si>
  <si>
    <t>Bevilgninger</t>
  </si>
  <si>
    <t>Andre utgifter</t>
  </si>
  <si>
    <t>UNDERSKUDD</t>
  </si>
  <si>
    <t>Konto</t>
  </si>
  <si>
    <t>Navn</t>
  </si>
  <si>
    <t>Sum</t>
  </si>
  <si>
    <t>Budsjett 2023</t>
  </si>
  <si>
    <t>Regnskap 2023</t>
  </si>
  <si>
    <t>Budsjett 2024</t>
  </si>
  <si>
    <t>Inntekter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</si>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</sst>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000000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0" xfId="0" applyFont="1" applyBorder="1"/>
    <xf numFmtId="0" fontId="1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CA4AD-1E12-438E-8B11-82BADC7B620C}">
  <dimension ref="B1:O43"/>
  <sheetViews>
    <sheetView tabSelected="1" workbookViewId="0">
      <selection activeCell="B3" sqref="B3:D3"/>
    </sheetView>
  </sheetViews>
  <sheetFormatPr baseColWidth="10" defaultRowHeight="15" x14ac:dyDescent="0.25"/>
  <cols>
    <col min="3" max="3" width="38.7109375" bestFit="1" customWidth="1"/>
  </cols>
  <sheetData>
    <row r="1" spans="2:15" ht="15.75" thickBot="1" x14ac:dyDescent="0.3"/>
    <row r="2" spans="2:15" ht="15.75" thickBot="1" x14ac:dyDescent="0.3">
      <c r="B2" s="16" t="s">
        <v>50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23"/>
    </row>
    <row r="3" spans="2:15" ht="15.75" thickBot="1" x14ac:dyDescent="0.3">
      <c r="B3" s="15" t="s">
        <v>0</v>
      </c>
      <c r="C3" s="18"/>
      <c r="D3" s="19"/>
      <c r="E3" s="20" t="s">
        <v>1</v>
      </c>
      <c r="F3" s="21"/>
      <c r="G3" s="21"/>
      <c r="H3" s="21"/>
      <c r="I3" s="21"/>
      <c r="J3" s="21"/>
      <c r="K3" s="21"/>
      <c r="L3" s="21"/>
      <c r="M3" s="21"/>
      <c r="N3" s="21"/>
      <c r="O3" s="22"/>
    </row>
    <row r="4" spans="2:15" x14ac:dyDescent="0.25">
      <c r="B4" s="1" t="s">
        <v>2</v>
      </c>
      <c r="C4" s="24"/>
      <c r="D4" s="24"/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3" t="s">
        <v>12</v>
      </c>
      <c r="O4" s="25" t="s">
        <v>13</v>
      </c>
    </row>
    <row r="5" spans="2:15" x14ac:dyDescent="0.25">
      <c r="B5" s="1">
        <v>3100</v>
      </c>
      <c r="C5" s="24" t="s">
        <v>14</v>
      </c>
      <c r="D5" s="24">
        <v>-1800000</v>
      </c>
      <c r="E5" s="4">
        <v>-1067000</v>
      </c>
      <c r="F5" s="4">
        <v>-30000</v>
      </c>
      <c r="G5" s="4">
        <v>-30000</v>
      </c>
      <c r="H5" s="4">
        <v>-30000</v>
      </c>
      <c r="I5" s="4">
        <v>-30000</v>
      </c>
      <c r="J5" s="4">
        <v>-13000</v>
      </c>
      <c r="K5" s="4">
        <v>-10000</v>
      </c>
      <c r="L5" s="4">
        <v>-65000</v>
      </c>
      <c r="M5" s="4">
        <v>-110000</v>
      </c>
      <c r="N5" s="5">
        <v>-103000</v>
      </c>
      <c r="O5" s="26">
        <v>-312000</v>
      </c>
    </row>
    <row r="6" spans="2:15" x14ac:dyDescent="0.25">
      <c r="B6" s="1">
        <v>3130</v>
      </c>
      <c r="C6" s="24" t="s">
        <v>15</v>
      </c>
      <c r="D6" s="24">
        <v>-35000</v>
      </c>
      <c r="E6" s="4"/>
      <c r="F6" s="4"/>
      <c r="G6" s="4"/>
      <c r="H6" s="4"/>
      <c r="I6" s="4"/>
      <c r="J6" s="4">
        <v>-10000</v>
      </c>
      <c r="K6" s="4"/>
      <c r="L6" s="4"/>
      <c r="M6" s="4">
        <v>-25000</v>
      </c>
      <c r="N6" s="5"/>
      <c r="O6" s="26"/>
    </row>
    <row r="7" spans="2:15" x14ac:dyDescent="0.25">
      <c r="B7" s="1">
        <v>3110</v>
      </c>
      <c r="C7" s="24" t="s">
        <v>16</v>
      </c>
      <c r="D7" s="24">
        <v>-29000</v>
      </c>
      <c r="E7" s="4"/>
      <c r="F7" s="4"/>
      <c r="G7" s="4"/>
      <c r="H7" s="4"/>
      <c r="I7" s="4"/>
      <c r="J7" s="4">
        <v>-29000</v>
      </c>
      <c r="K7" s="4"/>
      <c r="L7" s="4"/>
      <c r="M7" s="4"/>
      <c r="N7" s="5"/>
      <c r="O7" s="26"/>
    </row>
    <row r="8" spans="2:15" x14ac:dyDescent="0.25">
      <c r="B8" s="1">
        <v>3120</v>
      </c>
      <c r="C8" s="24" t="s">
        <v>17</v>
      </c>
      <c r="D8" s="24">
        <v>-20000</v>
      </c>
      <c r="E8" s="4">
        <v>-20000</v>
      </c>
      <c r="F8" s="4"/>
      <c r="G8" s="4"/>
      <c r="H8" s="4"/>
      <c r="I8" s="4"/>
      <c r="J8" s="4"/>
      <c r="K8" s="4"/>
      <c r="L8" s="4"/>
      <c r="M8" s="4"/>
      <c r="N8" s="5"/>
      <c r="O8" s="26"/>
    </row>
    <row r="9" spans="2:15" x14ac:dyDescent="0.25">
      <c r="B9" s="1">
        <v>3140</v>
      </c>
      <c r="C9" s="24" t="s">
        <v>18</v>
      </c>
      <c r="D9" s="24">
        <v>-8000</v>
      </c>
      <c r="E9" s="4"/>
      <c r="F9" s="4"/>
      <c r="G9" s="4"/>
      <c r="H9" s="4"/>
      <c r="I9" s="4"/>
      <c r="J9" s="4"/>
      <c r="K9" s="4"/>
      <c r="L9" s="4"/>
      <c r="M9" s="4"/>
      <c r="N9" s="5"/>
      <c r="O9" s="26">
        <v>-8000</v>
      </c>
    </row>
    <row r="10" spans="2:15" x14ac:dyDescent="0.25">
      <c r="B10" s="1">
        <v>3200</v>
      </c>
      <c r="C10" s="24" t="s">
        <v>19</v>
      </c>
      <c r="D10" s="24">
        <v>-160000</v>
      </c>
      <c r="E10" s="4">
        <v>-160000</v>
      </c>
      <c r="F10" s="4"/>
      <c r="G10" s="4"/>
      <c r="H10" s="4"/>
      <c r="I10" s="4"/>
      <c r="J10" s="4"/>
      <c r="K10" s="4"/>
      <c r="L10" s="4"/>
      <c r="M10" s="4"/>
      <c r="N10" s="5"/>
      <c r="O10" s="26"/>
    </row>
    <row r="11" spans="2:15" x14ac:dyDescent="0.25">
      <c r="B11" s="6" t="s">
        <v>20</v>
      </c>
      <c r="C11" s="7"/>
      <c r="D11" s="7">
        <f>SUM(D5:D10)</f>
        <v>-2052000</v>
      </c>
      <c r="E11" s="8">
        <f>SUM(E5:E10)</f>
        <v>-1247000</v>
      </c>
      <c r="F11" s="8">
        <f>SUM(F5:F10)</f>
        <v>-30000</v>
      </c>
      <c r="G11" s="8">
        <f>SUM(G5:G10)</f>
        <v>-30000</v>
      </c>
      <c r="H11" s="8">
        <f>SUM(H5:H10)</f>
        <v>-30000</v>
      </c>
      <c r="I11" s="8">
        <f>SUM(I5:I10)</f>
        <v>-30000</v>
      </c>
      <c r="J11" s="8">
        <f>SUM(J5:J10)</f>
        <v>-52000</v>
      </c>
      <c r="K11" s="8">
        <f>SUM(K5:K10)</f>
        <v>-10000</v>
      </c>
      <c r="L11" s="8">
        <f t="shared" ref="L11:O11" si="0">SUM(L5:L10)</f>
        <v>-65000</v>
      </c>
      <c r="M11" s="8">
        <f t="shared" si="0"/>
        <v>-135000</v>
      </c>
      <c r="N11" s="8">
        <f t="shared" si="0"/>
        <v>-103000</v>
      </c>
      <c r="O11" s="8">
        <f t="shared" si="0"/>
        <v>-320000</v>
      </c>
    </row>
    <row r="12" spans="2:15" x14ac:dyDescent="0.25">
      <c r="B12" s="1"/>
      <c r="C12" s="24"/>
      <c r="D12" s="24"/>
      <c r="E12" s="4"/>
      <c r="F12" s="4"/>
      <c r="G12" s="4"/>
      <c r="H12" s="4"/>
      <c r="I12" s="4"/>
      <c r="J12" s="4"/>
      <c r="K12" s="4"/>
      <c r="L12" s="4"/>
      <c r="M12" s="4"/>
      <c r="N12" s="5"/>
      <c r="O12" s="26"/>
    </row>
    <row r="13" spans="2:15" x14ac:dyDescent="0.25">
      <c r="B13" s="1" t="s">
        <v>21</v>
      </c>
      <c r="C13" s="24"/>
      <c r="D13" s="24"/>
      <c r="E13" s="4"/>
      <c r="F13" s="4"/>
      <c r="G13" s="4"/>
      <c r="H13" s="4"/>
      <c r="I13" s="4"/>
      <c r="J13" s="4"/>
      <c r="K13" s="4"/>
      <c r="L13" s="4"/>
      <c r="M13" s="4"/>
      <c r="N13" s="5"/>
      <c r="O13" s="26"/>
    </row>
    <row r="14" spans="2:15" x14ac:dyDescent="0.25">
      <c r="B14" s="1">
        <v>4040</v>
      </c>
      <c r="C14" s="24" t="s">
        <v>22</v>
      </c>
      <c r="D14" s="24">
        <v>50000</v>
      </c>
      <c r="E14" s="4">
        <v>50000</v>
      </c>
      <c r="F14" s="4"/>
      <c r="G14" s="4"/>
      <c r="H14" s="4"/>
      <c r="I14" s="4"/>
      <c r="J14" s="4"/>
      <c r="K14" s="4"/>
      <c r="L14" s="4"/>
      <c r="M14" s="4"/>
      <c r="N14" s="5"/>
      <c r="O14" s="26"/>
    </row>
    <row r="15" spans="2:15" x14ac:dyDescent="0.25">
      <c r="B15" s="6" t="s">
        <v>20</v>
      </c>
      <c r="C15" s="7"/>
      <c r="D15" s="7">
        <f>SUM(D14)</f>
        <v>50000</v>
      </c>
      <c r="E15" s="8">
        <f>SUM(E14)</f>
        <v>50000</v>
      </c>
      <c r="F15" s="8">
        <f t="shared" ref="F15:O15" si="1">SUM(F14)</f>
        <v>0</v>
      </c>
      <c r="G15" s="8">
        <f t="shared" si="1"/>
        <v>0</v>
      </c>
      <c r="H15" s="8">
        <f t="shared" si="1"/>
        <v>0</v>
      </c>
      <c r="I15" s="8">
        <f t="shared" si="1"/>
        <v>0</v>
      </c>
      <c r="J15" s="8">
        <f t="shared" si="1"/>
        <v>0</v>
      </c>
      <c r="K15" s="8">
        <f t="shared" si="1"/>
        <v>0</v>
      </c>
      <c r="L15" s="8">
        <f t="shared" si="1"/>
        <v>0</v>
      </c>
      <c r="M15" s="8">
        <f t="shared" si="1"/>
        <v>0</v>
      </c>
      <c r="N15" s="8">
        <f t="shared" si="1"/>
        <v>0</v>
      </c>
      <c r="O15" s="8">
        <f t="shared" si="1"/>
        <v>0</v>
      </c>
    </row>
    <row r="16" spans="2:15" x14ac:dyDescent="0.25">
      <c r="B16" s="1"/>
      <c r="C16" s="24"/>
      <c r="D16" s="24"/>
      <c r="E16" s="4"/>
      <c r="F16" s="4"/>
      <c r="G16" s="4"/>
      <c r="H16" s="4"/>
      <c r="I16" s="4"/>
      <c r="J16" s="4"/>
      <c r="K16" s="4"/>
      <c r="L16" s="4"/>
      <c r="M16" s="4"/>
      <c r="N16" s="5"/>
      <c r="O16" s="26"/>
    </row>
    <row r="17" spans="2:15" x14ac:dyDescent="0.25">
      <c r="B17" s="1" t="s">
        <v>23</v>
      </c>
      <c r="C17" s="24"/>
      <c r="D17" s="24"/>
      <c r="E17" s="4"/>
      <c r="F17" s="4"/>
      <c r="G17" s="4"/>
      <c r="H17" s="4"/>
      <c r="I17" s="4"/>
      <c r="J17" s="4"/>
      <c r="K17" s="4"/>
      <c r="L17" s="4"/>
      <c r="M17" s="4"/>
      <c r="N17" s="5"/>
      <c r="O17" s="26"/>
    </row>
    <row r="18" spans="2:15" x14ac:dyDescent="0.25">
      <c r="B18" s="1">
        <v>5000</v>
      </c>
      <c r="C18" s="24" t="s">
        <v>24</v>
      </c>
      <c r="D18" s="24">
        <v>320000</v>
      </c>
      <c r="E18" s="4">
        <v>320000</v>
      </c>
      <c r="F18" s="4"/>
      <c r="G18" s="4"/>
      <c r="H18" s="4"/>
      <c r="I18" s="4"/>
      <c r="J18" s="4"/>
      <c r="K18" s="4"/>
      <c r="L18" s="4"/>
      <c r="M18" s="4"/>
      <c r="N18" s="5"/>
      <c r="O18" s="26"/>
    </row>
    <row r="19" spans="2:15" x14ac:dyDescent="0.25">
      <c r="B19" s="1">
        <v>5020</v>
      </c>
      <c r="C19" s="24" t="s">
        <v>25</v>
      </c>
      <c r="D19" s="24">
        <v>39000</v>
      </c>
      <c r="E19" s="4">
        <v>39000</v>
      </c>
      <c r="F19" s="4"/>
      <c r="G19" s="4"/>
      <c r="H19" s="4"/>
      <c r="I19" s="4"/>
      <c r="J19" s="4"/>
      <c r="K19" s="4"/>
      <c r="L19" s="4"/>
      <c r="M19" s="4"/>
      <c r="N19" s="5"/>
      <c r="O19" s="26"/>
    </row>
    <row r="20" spans="2:15" x14ac:dyDescent="0.25">
      <c r="B20" s="1">
        <v>5040</v>
      </c>
      <c r="C20" s="24" t="s">
        <v>26</v>
      </c>
      <c r="D20" s="24">
        <v>400000</v>
      </c>
      <c r="E20" s="4">
        <v>400000</v>
      </c>
      <c r="F20" s="4"/>
      <c r="G20" s="4"/>
      <c r="H20" s="4"/>
      <c r="I20" s="4"/>
      <c r="J20" s="4"/>
      <c r="K20" s="4"/>
      <c r="L20" s="4"/>
      <c r="M20" s="4"/>
      <c r="N20" s="5"/>
      <c r="O20" s="26"/>
    </row>
    <row r="21" spans="2:15" x14ac:dyDescent="0.25">
      <c r="B21" s="1">
        <v>5050</v>
      </c>
      <c r="C21" s="24" t="s">
        <v>27</v>
      </c>
      <c r="D21" s="24">
        <v>100000</v>
      </c>
      <c r="E21" s="4">
        <v>80000</v>
      </c>
      <c r="F21" s="4"/>
      <c r="G21" s="4"/>
      <c r="H21" s="4"/>
      <c r="I21" s="4"/>
      <c r="J21" s="4"/>
      <c r="K21" s="4"/>
      <c r="L21" s="4"/>
      <c r="M21" s="4"/>
      <c r="N21" s="5"/>
      <c r="O21" s="26">
        <v>20000</v>
      </c>
    </row>
    <row r="22" spans="2:15" x14ac:dyDescent="0.25">
      <c r="B22" s="1">
        <v>5330</v>
      </c>
      <c r="C22" s="24" t="s">
        <v>28</v>
      </c>
      <c r="D22" s="24">
        <v>85000</v>
      </c>
      <c r="E22" s="4">
        <v>85000</v>
      </c>
      <c r="F22" s="4"/>
      <c r="G22" s="4"/>
      <c r="H22" s="4"/>
      <c r="I22" s="4"/>
      <c r="J22" s="4"/>
      <c r="K22" s="4"/>
      <c r="L22" s="4"/>
      <c r="M22" s="4"/>
      <c r="N22" s="5"/>
      <c r="O22" s="26"/>
    </row>
    <row r="23" spans="2:15" x14ac:dyDescent="0.25">
      <c r="B23" s="1">
        <v>5400</v>
      </c>
      <c r="C23" s="24" t="s">
        <v>29</v>
      </c>
      <c r="D23" s="24">
        <v>65000</v>
      </c>
      <c r="E23" s="4">
        <v>65000</v>
      </c>
      <c r="F23" s="4"/>
      <c r="G23" s="4"/>
      <c r="H23" s="4"/>
      <c r="I23" s="4"/>
      <c r="J23" s="4"/>
      <c r="K23" s="4"/>
      <c r="L23" s="4"/>
      <c r="M23" s="4"/>
      <c r="N23" s="5"/>
      <c r="O23" s="26"/>
    </row>
    <row r="24" spans="2:15" x14ac:dyDescent="0.25">
      <c r="B24" s="1">
        <v>5405</v>
      </c>
      <c r="C24" s="24" t="s">
        <v>30</v>
      </c>
      <c r="D24" s="24">
        <v>6000</v>
      </c>
      <c r="E24" s="4">
        <v>6000</v>
      </c>
      <c r="F24" s="4"/>
      <c r="G24" s="4"/>
      <c r="H24" s="4"/>
      <c r="I24" s="4"/>
      <c r="J24" s="4"/>
      <c r="K24" s="4"/>
      <c r="L24" s="4"/>
      <c r="M24" s="4"/>
      <c r="N24" s="5"/>
      <c r="O24" s="26"/>
    </row>
    <row r="25" spans="2:15" x14ac:dyDescent="0.25">
      <c r="B25" s="6" t="s">
        <v>20</v>
      </c>
      <c r="C25" s="7"/>
      <c r="D25" s="7">
        <f>SUM(D18:D24)</f>
        <v>1015000</v>
      </c>
      <c r="E25" s="8">
        <f>SUM(E18:E24)</f>
        <v>995000</v>
      </c>
      <c r="F25" s="8">
        <f t="shared" ref="F25:O25" si="2">SUM(F18:F24)</f>
        <v>0</v>
      </c>
      <c r="G25" s="8">
        <f t="shared" si="2"/>
        <v>0</v>
      </c>
      <c r="H25" s="8">
        <f t="shared" si="2"/>
        <v>0</v>
      </c>
      <c r="I25" s="8">
        <f t="shared" si="2"/>
        <v>0</v>
      </c>
      <c r="J25" s="8">
        <f t="shared" si="2"/>
        <v>0</v>
      </c>
      <c r="K25" s="8">
        <f t="shared" si="2"/>
        <v>0</v>
      </c>
      <c r="L25" s="8">
        <f t="shared" si="2"/>
        <v>0</v>
      </c>
      <c r="M25" s="8">
        <f t="shared" si="2"/>
        <v>0</v>
      </c>
      <c r="N25" s="8">
        <f t="shared" si="2"/>
        <v>0</v>
      </c>
      <c r="O25" s="8">
        <f t="shared" si="2"/>
        <v>20000</v>
      </c>
    </row>
    <row r="26" spans="2:15" x14ac:dyDescent="0.25">
      <c r="B26" s="1"/>
      <c r="C26" s="24"/>
      <c r="D26" s="24"/>
      <c r="E26" s="4"/>
      <c r="F26" s="4"/>
      <c r="G26" s="4"/>
      <c r="H26" s="4"/>
      <c r="I26" s="4"/>
      <c r="J26" s="4"/>
      <c r="K26" s="4"/>
      <c r="L26" s="4"/>
      <c r="M26" s="4"/>
      <c r="N26" s="5"/>
      <c r="O26" s="26"/>
    </row>
    <row r="27" spans="2:15" x14ac:dyDescent="0.25">
      <c r="B27" s="1" t="s">
        <v>31</v>
      </c>
      <c r="C27" s="24"/>
      <c r="D27" s="24"/>
      <c r="E27" s="4"/>
      <c r="F27" s="4"/>
      <c r="G27" s="4"/>
      <c r="H27" s="4"/>
      <c r="I27" s="4"/>
      <c r="J27" s="4"/>
      <c r="K27" s="4"/>
      <c r="L27" s="4"/>
      <c r="M27" s="4"/>
      <c r="N27" s="5"/>
      <c r="O27" s="26"/>
    </row>
    <row r="28" spans="2:15" x14ac:dyDescent="0.25">
      <c r="B28" s="1">
        <v>6700</v>
      </c>
      <c r="C28" s="24" t="s">
        <v>32</v>
      </c>
      <c r="D28" s="24">
        <v>300000</v>
      </c>
      <c r="E28" s="4">
        <v>50000</v>
      </c>
      <c r="F28" s="4">
        <v>10000</v>
      </c>
      <c r="G28" s="4">
        <v>10000</v>
      </c>
      <c r="H28" s="4">
        <v>10000</v>
      </c>
      <c r="I28" s="4">
        <v>10000</v>
      </c>
      <c r="J28" s="4">
        <v>10000</v>
      </c>
      <c r="K28" s="4"/>
      <c r="L28" s="4">
        <v>30000</v>
      </c>
      <c r="M28" s="4"/>
      <c r="N28" s="5">
        <v>100000</v>
      </c>
      <c r="O28" s="26">
        <v>70000</v>
      </c>
    </row>
    <row r="29" spans="2:15" x14ac:dyDescent="0.25">
      <c r="B29" s="1">
        <v>6800</v>
      </c>
      <c r="C29" s="24" t="s">
        <v>33</v>
      </c>
      <c r="D29" s="24">
        <v>50000</v>
      </c>
      <c r="E29" s="4">
        <v>50000</v>
      </c>
      <c r="F29" s="4"/>
      <c r="G29" s="4"/>
      <c r="H29" s="4"/>
      <c r="I29" s="4"/>
      <c r="J29" s="4"/>
      <c r="K29" s="4"/>
      <c r="L29" s="4"/>
      <c r="M29" s="4"/>
      <c r="N29" s="5"/>
      <c r="O29" s="26"/>
    </row>
    <row r="30" spans="2:15" x14ac:dyDescent="0.25">
      <c r="B30" s="1">
        <v>6810</v>
      </c>
      <c r="C30" s="24" t="s">
        <v>34</v>
      </c>
      <c r="D30" s="24">
        <v>15000</v>
      </c>
      <c r="E30" s="4">
        <v>15000</v>
      </c>
      <c r="F30" s="4"/>
      <c r="G30" s="4"/>
      <c r="H30" s="4"/>
      <c r="I30" s="4"/>
      <c r="J30" s="4"/>
      <c r="K30" s="4"/>
      <c r="L30" s="4"/>
      <c r="M30" s="4"/>
      <c r="N30" s="5"/>
      <c r="O30" s="26"/>
    </row>
    <row r="31" spans="2:15" x14ac:dyDescent="0.25">
      <c r="B31" s="1">
        <v>6860</v>
      </c>
      <c r="C31" s="24" t="s">
        <v>35</v>
      </c>
      <c r="D31" s="24">
        <v>150000</v>
      </c>
      <c r="E31" s="4">
        <v>50000</v>
      </c>
      <c r="F31" s="4">
        <v>1250</v>
      </c>
      <c r="G31" s="4">
        <v>1250</v>
      </c>
      <c r="H31" s="4">
        <v>1250</v>
      </c>
      <c r="I31" s="4">
        <v>1250</v>
      </c>
      <c r="J31" s="4">
        <v>5000</v>
      </c>
      <c r="K31" s="4">
        <v>10000</v>
      </c>
      <c r="L31" s="4">
        <v>30000</v>
      </c>
      <c r="M31" s="4"/>
      <c r="N31" s="5"/>
      <c r="O31" s="26">
        <v>50000</v>
      </c>
    </row>
    <row r="32" spans="2:15" x14ac:dyDescent="0.25">
      <c r="B32" s="1">
        <v>6900</v>
      </c>
      <c r="C32" s="24" t="s">
        <v>36</v>
      </c>
      <c r="D32" s="24">
        <v>300000</v>
      </c>
      <c r="E32" s="4">
        <v>80000</v>
      </c>
      <c r="F32" s="4">
        <v>15000</v>
      </c>
      <c r="G32" s="4">
        <v>15000</v>
      </c>
      <c r="H32" s="4">
        <v>15000</v>
      </c>
      <c r="I32" s="4">
        <v>15000</v>
      </c>
      <c r="J32" s="4"/>
      <c r="K32" s="4"/>
      <c r="L32" s="4"/>
      <c r="M32" s="4"/>
      <c r="N32" s="5"/>
      <c r="O32" s="26">
        <v>160000</v>
      </c>
    </row>
    <row r="33" spans="2:15" x14ac:dyDescent="0.25">
      <c r="B33" s="1">
        <v>6940</v>
      </c>
      <c r="C33" s="24" t="s">
        <v>37</v>
      </c>
      <c r="D33" s="24">
        <v>1000</v>
      </c>
      <c r="E33" s="4">
        <v>1000</v>
      </c>
      <c r="F33" s="4"/>
      <c r="G33" s="4"/>
      <c r="H33" s="4"/>
      <c r="I33" s="4"/>
      <c r="J33" s="4"/>
      <c r="K33" s="4"/>
      <c r="L33" s="4"/>
      <c r="M33" s="4"/>
      <c r="N33" s="5"/>
      <c r="O33" s="26"/>
    </row>
    <row r="34" spans="2:15" x14ac:dyDescent="0.25">
      <c r="B34" s="1">
        <v>7140</v>
      </c>
      <c r="C34" s="24" t="s">
        <v>38</v>
      </c>
      <c r="D34" s="24">
        <v>80000</v>
      </c>
      <c r="E34" s="4">
        <v>35000</v>
      </c>
      <c r="F34" s="4">
        <v>3750</v>
      </c>
      <c r="G34" s="4">
        <v>3750</v>
      </c>
      <c r="H34" s="4">
        <v>3750</v>
      </c>
      <c r="I34" s="4">
        <v>3750</v>
      </c>
      <c r="J34" s="4">
        <v>2000</v>
      </c>
      <c r="K34" s="4"/>
      <c r="L34" s="4">
        <v>5000</v>
      </c>
      <c r="M34" s="4"/>
      <c r="N34" s="5">
        <v>3000</v>
      </c>
      <c r="O34" s="26">
        <v>20000</v>
      </c>
    </row>
    <row r="35" spans="2:15" x14ac:dyDescent="0.25">
      <c r="B35" s="1">
        <v>7212</v>
      </c>
      <c r="C35" s="24" t="s">
        <v>39</v>
      </c>
      <c r="D35" s="24">
        <v>170000</v>
      </c>
      <c r="E35" s="4"/>
      <c r="F35" s="4"/>
      <c r="G35" s="4"/>
      <c r="H35" s="4"/>
      <c r="I35" s="4"/>
      <c r="J35" s="4">
        <v>35000</v>
      </c>
      <c r="K35" s="4"/>
      <c r="L35" s="4"/>
      <c r="M35" s="4">
        <v>135000</v>
      </c>
      <c r="N35" s="5"/>
      <c r="O35" s="26"/>
    </row>
    <row r="36" spans="2:15" x14ac:dyDescent="0.25">
      <c r="B36" s="1">
        <v>7500</v>
      </c>
      <c r="C36" s="24" t="s">
        <v>40</v>
      </c>
      <c r="D36" s="24">
        <v>13000</v>
      </c>
      <c r="E36" s="4">
        <v>13000</v>
      </c>
      <c r="F36" s="4"/>
      <c r="G36" s="4"/>
      <c r="H36" s="4"/>
      <c r="I36" s="4"/>
      <c r="J36" s="4"/>
      <c r="K36" s="4"/>
      <c r="L36" s="4"/>
      <c r="M36" s="4"/>
      <c r="N36" s="5"/>
      <c r="O36" s="26"/>
    </row>
    <row r="37" spans="2:15" x14ac:dyDescent="0.25">
      <c r="B37" s="1">
        <v>7770</v>
      </c>
      <c r="C37" s="24" t="s">
        <v>41</v>
      </c>
      <c r="D37" s="24">
        <v>2000</v>
      </c>
      <c r="E37" s="4">
        <v>2000</v>
      </c>
      <c r="F37" s="4"/>
      <c r="G37" s="4"/>
      <c r="H37" s="4"/>
      <c r="I37" s="4"/>
      <c r="J37" s="4"/>
      <c r="K37" s="4"/>
      <c r="L37" s="4"/>
      <c r="M37" s="4"/>
      <c r="N37" s="5"/>
      <c r="O37" s="26"/>
    </row>
    <row r="38" spans="2:15" x14ac:dyDescent="0.25">
      <c r="B38" s="1">
        <v>7760</v>
      </c>
      <c r="C38" s="24" t="s">
        <v>42</v>
      </c>
      <c r="D38" s="24">
        <v>60000</v>
      </c>
      <c r="E38" s="4">
        <v>60000</v>
      </c>
      <c r="F38" s="4"/>
      <c r="G38" s="4"/>
      <c r="H38" s="4"/>
      <c r="I38" s="4"/>
      <c r="J38" s="4"/>
      <c r="K38" s="4"/>
      <c r="L38" s="4"/>
      <c r="M38" s="4"/>
      <c r="N38" s="5"/>
      <c r="O38" s="26"/>
    </row>
    <row r="39" spans="2:15" x14ac:dyDescent="0.25">
      <c r="B39" s="1">
        <v>7790</v>
      </c>
      <c r="C39" s="24" t="s">
        <v>43</v>
      </c>
      <c r="D39" s="24">
        <v>50000</v>
      </c>
      <c r="E39" s="4">
        <v>50000</v>
      </c>
      <c r="F39" s="4"/>
      <c r="G39" s="4"/>
      <c r="H39" s="4"/>
      <c r="I39" s="4"/>
      <c r="J39" s="4"/>
      <c r="K39" s="4"/>
      <c r="L39" s="4"/>
      <c r="M39" s="4"/>
      <c r="N39" s="5"/>
      <c r="O39" s="26"/>
    </row>
    <row r="40" spans="2:15" x14ac:dyDescent="0.25">
      <c r="B40" s="6" t="s">
        <v>20</v>
      </c>
      <c r="C40" s="7"/>
      <c r="D40" s="9">
        <f>SUM(D28:D39)</f>
        <v>1191000</v>
      </c>
      <c r="E40" s="9">
        <f>SUM(E28:E39)</f>
        <v>406000</v>
      </c>
      <c r="F40" s="9">
        <f t="shared" ref="F40:O40" si="3">SUM(F28:F39)</f>
        <v>30000</v>
      </c>
      <c r="G40" s="9">
        <f t="shared" si="3"/>
        <v>30000</v>
      </c>
      <c r="H40" s="9">
        <f t="shared" si="3"/>
        <v>30000</v>
      </c>
      <c r="I40" s="9">
        <f t="shared" si="3"/>
        <v>30000</v>
      </c>
      <c r="J40" s="9">
        <f t="shared" si="3"/>
        <v>52000</v>
      </c>
      <c r="K40" s="9">
        <f t="shared" si="3"/>
        <v>10000</v>
      </c>
      <c r="L40" s="9">
        <f t="shared" si="3"/>
        <v>65000</v>
      </c>
      <c r="M40" s="9">
        <f t="shared" si="3"/>
        <v>135000</v>
      </c>
      <c r="N40" s="9">
        <f t="shared" si="3"/>
        <v>103000</v>
      </c>
      <c r="O40" s="9">
        <f t="shared" si="3"/>
        <v>300000</v>
      </c>
    </row>
    <row r="41" spans="2:15" x14ac:dyDescent="0.25">
      <c r="B41" s="1"/>
      <c r="C41" s="24"/>
      <c r="D41" s="24"/>
      <c r="E41" s="4"/>
      <c r="F41" s="4"/>
      <c r="G41" s="4"/>
      <c r="H41" s="4"/>
      <c r="I41" s="4"/>
      <c r="J41" s="4"/>
      <c r="K41" s="4"/>
      <c r="L41" s="4"/>
      <c r="M41" s="4"/>
      <c r="N41" s="5"/>
      <c r="O41" s="26"/>
    </row>
    <row r="42" spans="2:15" ht="15.75" thickBot="1" x14ac:dyDescent="0.3">
      <c r="B42" s="10" t="s">
        <v>44</v>
      </c>
      <c r="C42" s="11"/>
      <c r="D42" s="12">
        <f>D11+D15+D25+D40</f>
        <v>204000</v>
      </c>
      <c r="E42" s="12">
        <f>E11+E15+E25+E40</f>
        <v>204000</v>
      </c>
      <c r="F42" s="12">
        <f t="shared" ref="F42:L42" si="4">F11+F40</f>
        <v>0</v>
      </c>
      <c r="G42" s="12">
        <f t="shared" si="4"/>
        <v>0</v>
      </c>
      <c r="H42" s="12">
        <f t="shared" si="4"/>
        <v>0</v>
      </c>
      <c r="I42" s="12">
        <f t="shared" si="4"/>
        <v>0</v>
      </c>
      <c r="J42" s="12">
        <f t="shared" si="4"/>
        <v>0</v>
      </c>
      <c r="K42" s="12">
        <f t="shared" si="4"/>
        <v>0</v>
      </c>
      <c r="L42" s="12">
        <f t="shared" si="4"/>
        <v>0</v>
      </c>
      <c r="M42" s="12">
        <f>M11+M40</f>
        <v>0</v>
      </c>
      <c r="N42" s="12">
        <f t="shared" ref="N42" si="5">N11+N40</f>
        <v>0</v>
      </c>
      <c r="O42" s="12">
        <f>O11+O25+O40</f>
        <v>0</v>
      </c>
    </row>
    <row r="43" spans="2:15" ht="16.5" thickTop="1" thickBot="1" x14ac:dyDescent="0.3">
      <c r="B43" s="13"/>
      <c r="C43" s="14"/>
      <c r="D43" s="14"/>
      <c r="E43" s="27"/>
      <c r="F43" s="27"/>
      <c r="G43" s="27"/>
      <c r="H43" s="27"/>
      <c r="I43" s="27"/>
      <c r="J43" s="27"/>
      <c r="K43" s="27"/>
      <c r="L43" s="27"/>
      <c r="M43" s="27"/>
      <c r="N43" s="28"/>
      <c r="O43" s="29"/>
    </row>
  </sheetData>
  <mergeCells count="3">
    <mergeCell ref="B2:O2"/>
    <mergeCell ref="B3:D3"/>
    <mergeCell ref="E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FF15D-4715-40C5-BA0E-554291D931EA}">
  <dimension ref="B2:F43"/>
  <sheetViews>
    <sheetView workbookViewId="0">
      <selection activeCell="E43" sqref="E43"/>
    </sheetView>
  </sheetViews>
  <sheetFormatPr baseColWidth="10" defaultRowHeight="15" x14ac:dyDescent="0.25"/>
  <cols>
    <col min="3" max="3" width="38.7109375" bestFit="1" customWidth="1"/>
    <col min="4" max="4" width="12.85546875" bestFit="1" customWidth="1"/>
    <col min="5" max="5" width="13.85546875" bestFit="1" customWidth="1"/>
    <col min="6" max="6" width="12.85546875" bestFit="1" customWidth="1"/>
  </cols>
  <sheetData>
    <row r="2" spans="2:6" x14ac:dyDescent="0.25">
      <c r="B2" s="30" t="s">
        <v>51</v>
      </c>
      <c r="C2" s="30"/>
      <c r="D2" s="30"/>
      <c r="E2" s="30"/>
      <c r="F2" s="30"/>
    </row>
    <row r="3" spans="2:6" x14ac:dyDescent="0.25">
      <c r="B3" t="s">
        <v>45</v>
      </c>
      <c r="C3" t="s">
        <v>46</v>
      </c>
      <c r="D3" t="s">
        <v>48</v>
      </c>
      <c r="E3" t="s">
        <v>49</v>
      </c>
      <c r="F3" t="s">
        <v>50</v>
      </c>
    </row>
    <row r="4" spans="2:6" x14ac:dyDescent="0.25">
      <c r="B4">
        <v>3100</v>
      </c>
      <c r="C4" t="s">
        <v>14</v>
      </c>
      <c r="D4">
        <v>1750000</v>
      </c>
      <c r="E4">
        <v>1918255</v>
      </c>
      <c r="F4">
        <v>1800000</v>
      </c>
    </row>
    <row r="5" spans="2:6" x14ac:dyDescent="0.25">
      <c r="B5">
        <v>3130</v>
      </c>
      <c r="C5" t="s">
        <v>15</v>
      </c>
      <c r="D5">
        <v>43000</v>
      </c>
      <c r="E5">
        <v>36047</v>
      </c>
      <c r="F5">
        <v>35000</v>
      </c>
    </row>
    <row r="6" spans="2:6" x14ac:dyDescent="0.25">
      <c r="B6">
        <v>3110</v>
      </c>
      <c r="C6" t="s">
        <v>16</v>
      </c>
      <c r="D6">
        <v>28000</v>
      </c>
      <c r="E6">
        <v>28950</v>
      </c>
      <c r="F6">
        <v>29000</v>
      </c>
    </row>
    <row r="7" spans="2:6" x14ac:dyDescent="0.25">
      <c r="B7">
        <v>3120</v>
      </c>
      <c r="C7" t="s">
        <v>17</v>
      </c>
      <c r="D7">
        <v>20000</v>
      </c>
      <c r="E7">
        <v>20611</v>
      </c>
      <c r="F7">
        <v>20000</v>
      </c>
    </row>
    <row r="8" spans="2:6" x14ac:dyDescent="0.25">
      <c r="B8">
        <v>3140</v>
      </c>
      <c r="C8" t="s">
        <v>18</v>
      </c>
      <c r="D8">
        <v>7000</v>
      </c>
      <c r="E8">
        <v>7350</v>
      </c>
      <c r="F8">
        <v>8000</v>
      </c>
    </row>
    <row r="9" spans="2:6" x14ac:dyDescent="0.25">
      <c r="B9">
        <v>3200</v>
      </c>
      <c r="C9" t="s">
        <v>19</v>
      </c>
      <c r="D9">
        <v>180000</v>
      </c>
      <c r="E9">
        <v>223684</v>
      </c>
      <c r="F9">
        <v>160000</v>
      </c>
    </row>
    <row r="10" spans="2:6" x14ac:dyDescent="0.25">
      <c r="C10" t="s">
        <v>47</v>
      </c>
      <c r="D10">
        <f>SUM(D4:D9)</f>
        <v>2028000</v>
      </c>
      <c r="E10">
        <f>SUM(E4:E9)</f>
        <v>2234897</v>
      </c>
      <c r="F10">
        <f>SUM(F4:F9)</f>
        <v>2052000</v>
      </c>
    </row>
    <row r="12" spans="2:6" x14ac:dyDescent="0.25">
      <c r="B12" s="30" t="s">
        <v>21</v>
      </c>
      <c r="C12" s="30"/>
      <c r="D12" s="30"/>
      <c r="E12" s="30"/>
      <c r="F12" s="30"/>
    </row>
    <row r="13" spans="2:6" x14ac:dyDescent="0.25">
      <c r="B13" t="s">
        <v>45</v>
      </c>
      <c r="C13" t="s">
        <v>46</v>
      </c>
      <c r="D13" t="s">
        <v>48</v>
      </c>
      <c r="E13" t="s">
        <v>49</v>
      </c>
      <c r="F13" t="s">
        <v>50</v>
      </c>
    </row>
    <row r="14" spans="2:6" x14ac:dyDescent="0.25">
      <c r="B14">
        <v>4040</v>
      </c>
      <c r="C14" t="s">
        <v>22</v>
      </c>
      <c r="D14">
        <v>40000</v>
      </c>
      <c r="E14">
        <v>47541</v>
      </c>
      <c r="F14">
        <v>50000</v>
      </c>
    </row>
    <row r="16" spans="2:6" x14ac:dyDescent="0.25">
      <c r="B16" s="30" t="s">
        <v>23</v>
      </c>
      <c r="C16" s="30"/>
      <c r="D16" s="30"/>
      <c r="E16" s="30"/>
      <c r="F16" s="30"/>
    </row>
    <row r="17" spans="2:6" x14ac:dyDescent="0.25">
      <c r="B17" t="s">
        <v>45</v>
      </c>
      <c r="C17" t="s">
        <v>46</v>
      </c>
      <c r="D17" t="s">
        <v>48</v>
      </c>
      <c r="E17" t="s">
        <v>49</v>
      </c>
      <c r="F17" t="s">
        <v>50</v>
      </c>
    </row>
    <row r="18" spans="2:6" x14ac:dyDescent="0.25">
      <c r="B18">
        <v>5000</v>
      </c>
      <c r="C18" t="s">
        <v>24</v>
      </c>
      <c r="D18">
        <v>300000</v>
      </c>
      <c r="E18">
        <v>300542</v>
      </c>
      <c r="F18">
        <v>320000</v>
      </c>
    </row>
    <row r="19" spans="2:6" x14ac:dyDescent="0.25">
      <c r="B19">
        <v>5020</v>
      </c>
      <c r="C19" t="s">
        <v>25</v>
      </c>
      <c r="D19">
        <v>36000</v>
      </c>
      <c r="E19">
        <v>36065</v>
      </c>
      <c r="F19">
        <v>39000</v>
      </c>
    </row>
    <row r="20" spans="2:6" x14ac:dyDescent="0.25">
      <c r="B20">
        <v>5040</v>
      </c>
      <c r="C20" t="s">
        <v>26</v>
      </c>
      <c r="D20">
        <v>400000</v>
      </c>
      <c r="E20">
        <v>234043</v>
      </c>
      <c r="F20">
        <v>400000</v>
      </c>
    </row>
    <row r="21" spans="2:6" x14ac:dyDescent="0.25">
      <c r="B21">
        <v>5050</v>
      </c>
      <c r="C21" t="s">
        <v>27</v>
      </c>
      <c r="D21">
        <v>100000</v>
      </c>
      <c r="E21">
        <v>140651</v>
      </c>
      <c r="F21">
        <v>100000</v>
      </c>
    </row>
    <row r="22" spans="2:6" x14ac:dyDescent="0.25">
      <c r="B22">
        <v>5330</v>
      </c>
      <c r="C22" t="s">
        <v>28</v>
      </c>
      <c r="D22">
        <v>85000</v>
      </c>
      <c r="E22">
        <v>58000</v>
      </c>
      <c r="F22">
        <v>85000</v>
      </c>
    </row>
    <row r="23" spans="2:6" x14ac:dyDescent="0.25">
      <c r="B23">
        <v>5400</v>
      </c>
      <c r="C23" t="s">
        <v>29</v>
      </c>
      <c r="D23">
        <v>65000</v>
      </c>
      <c r="E23">
        <v>61645</v>
      </c>
      <c r="F23">
        <v>65000</v>
      </c>
    </row>
    <row r="24" spans="2:6" x14ac:dyDescent="0.25">
      <c r="B24">
        <v>5405</v>
      </c>
      <c r="C24" t="s">
        <v>30</v>
      </c>
      <c r="D24">
        <v>5000</v>
      </c>
      <c r="E24">
        <v>5085</v>
      </c>
      <c r="F24">
        <v>6000</v>
      </c>
    </row>
    <row r="25" spans="2:6" x14ac:dyDescent="0.25">
      <c r="C25" t="s">
        <v>47</v>
      </c>
      <c r="D25">
        <f>SUM(D18:D24)</f>
        <v>991000</v>
      </c>
      <c r="E25">
        <f>SUM(E18:E24)</f>
        <v>836031</v>
      </c>
      <c r="F25">
        <f>SUM(F18:F24)</f>
        <v>1015000</v>
      </c>
    </row>
    <row r="27" spans="2:6" x14ac:dyDescent="0.25">
      <c r="B27" s="30" t="s">
        <v>31</v>
      </c>
      <c r="C27" s="30"/>
      <c r="D27" s="30"/>
      <c r="E27" s="30"/>
      <c r="F27" s="30"/>
    </row>
    <row r="28" spans="2:6" x14ac:dyDescent="0.25">
      <c r="B28" t="s">
        <v>45</v>
      </c>
      <c r="C28" t="s">
        <v>46</v>
      </c>
      <c r="D28" t="s">
        <v>48</v>
      </c>
      <c r="E28" t="s">
        <v>49</v>
      </c>
      <c r="F28" t="s">
        <v>50</v>
      </c>
    </row>
    <row r="29" spans="2:6" x14ac:dyDescent="0.25">
      <c r="B29">
        <v>6700</v>
      </c>
      <c r="C29" t="s">
        <v>32</v>
      </c>
      <c r="D29">
        <v>200000</v>
      </c>
      <c r="E29">
        <v>359560</v>
      </c>
      <c r="F29">
        <v>300000</v>
      </c>
    </row>
    <row r="30" spans="2:6" x14ac:dyDescent="0.25">
      <c r="B30">
        <v>6800</v>
      </c>
      <c r="C30" t="s">
        <v>33</v>
      </c>
      <c r="D30">
        <v>15000</v>
      </c>
      <c r="E30">
        <v>35250</v>
      </c>
      <c r="F30">
        <v>50000</v>
      </c>
    </row>
    <row r="31" spans="2:6" x14ac:dyDescent="0.25">
      <c r="B31">
        <v>6810</v>
      </c>
      <c r="C31" t="s">
        <v>34</v>
      </c>
      <c r="D31">
        <v>10000</v>
      </c>
      <c r="E31">
        <v>12093</v>
      </c>
      <c r="F31">
        <v>15000</v>
      </c>
    </row>
    <row r="32" spans="2:6" x14ac:dyDescent="0.25">
      <c r="B32">
        <v>6860</v>
      </c>
      <c r="C32" t="s">
        <v>35</v>
      </c>
      <c r="D32">
        <v>60000</v>
      </c>
      <c r="E32">
        <v>102119</v>
      </c>
      <c r="F32">
        <v>150000</v>
      </c>
    </row>
    <row r="33" spans="2:6" x14ac:dyDescent="0.25">
      <c r="B33">
        <v>6900</v>
      </c>
      <c r="C33" t="s">
        <v>36</v>
      </c>
      <c r="D33">
        <v>460000</v>
      </c>
      <c r="E33">
        <v>433160</v>
      </c>
      <c r="F33">
        <v>300000</v>
      </c>
    </row>
    <row r="34" spans="2:6" x14ac:dyDescent="0.25">
      <c r="B34">
        <v>6940</v>
      </c>
      <c r="C34" t="s">
        <v>37</v>
      </c>
      <c r="D34">
        <v>1000</v>
      </c>
      <c r="E34">
        <v>70</v>
      </c>
      <c r="F34">
        <v>1000</v>
      </c>
    </row>
    <row r="35" spans="2:6" x14ac:dyDescent="0.25">
      <c r="B35">
        <v>7140</v>
      </c>
      <c r="C35" t="s">
        <v>38</v>
      </c>
      <c r="D35">
        <v>160000</v>
      </c>
      <c r="E35">
        <v>133772</v>
      </c>
      <c r="F35">
        <v>80000</v>
      </c>
    </row>
    <row r="36" spans="2:6" x14ac:dyDescent="0.25">
      <c r="B36">
        <v>7212</v>
      </c>
      <c r="C36" t="s">
        <v>39</v>
      </c>
      <c r="D36">
        <v>185000</v>
      </c>
      <c r="E36">
        <v>138996</v>
      </c>
      <c r="F36">
        <v>170000</v>
      </c>
    </row>
    <row r="37" spans="2:6" x14ac:dyDescent="0.25">
      <c r="B37">
        <v>7500</v>
      </c>
      <c r="C37" t="s">
        <v>40</v>
      </c>
      <c r="D37">
        <v>12000</v>
      </c>
      <c r="E37">
        <v>11595</v>
      </c>
      <c r="F37">
        <v>13000</v>
      </c>
    </row>
    <row r="38" spans="2:6" x14ac:dyDescent="0.25">
      <c r="B38">
        <v>7770</v>
      </c>
      <c r="C38" t="s">
        <v>41</v>
      </c>
      <c r="D38">
        <v>2000</v>
      </c>
      <c r="E38">
        <v>1670</v>
      </c>
      <c r="F38">
        <v>2000</v>
      </c>
    </row>
    <row r="39" spans="2:6" x14ac:dyDescent="0.25">
      <c r="B39">
        <v>7760</v>
      </c>
      <c r="C39" t="s">
        <v>42</v>
      </c>
      <c r="D39">
        <v>41000</v>
      </c>
      <c r="E39">
        <v>47900</v>
      </c>
      <c r="F39">
        <v>60000</v>
      </c>
    </row>
    <row r="40" spans="2:6" x14ac:dyDescent="0.25">
      <c r="B40">
        <v>7790</v>
      </c>
      <c r="C40" t="s">
        <v>43</v>
      </c>
      <c r="D40">
        <v>50000</v>
      </c>
      <c r="E40">
        <v>3882</v>
      </c>
      <c r="F40">
        <v>50000</v>
      </c>
    </row>
    <row r="41" spans="2:6" x14ac:dyDescent="0.25">
      <c r="C41" t="s">
        <v>47</v>
      </c>
      <c r="D41">
        <f>SUM(D29:D40)</f>
        <v>1196000</v>
      </c>
      <c r="E41">
        <f>SUM(E29:E40)</f>
        <v>1280067</v>
      </c>
      <c r="F41">
        <f>SUM(F29:F40)</f>
        <v>1191000</v>
      </c>
    </row>
    <row r="43" spans="2:6" x14ac:dyDescent="0.25">
      <c r="C43" t="s">
        <v>52</v>
      </c>
      <c r="D43">
        <f>D10-D14-D25-D41</f>
        <v>-199000</v>
      </c>
      <c r="E43">
        <f t="shared" ref="E43:F43" si="0">E10-E14-E25-E41</f>
        <v>71258</v>
      </c>
      <c r="F43">
        <f t="shared" si="0"/>
        <v>-204000</v>
      </c>
    </row>
  </sheetData>
  <mergeCells count="4">
    <mergeCell ref="B2:F2"/>
    <mergeCell ref="B12:F12"/>
    <mergeCell ref="B16:F16"/>
    <mergeCell ref="B27:F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Budsjett detaljert</vt:lpstr>
      <vt:lpstr>Regnskap og budsjett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Bjørn Ingar Skogvang</dc:creator>
  <cp:lastModifiedBy>Bjørn Ingar Skogvang</cp:lastModifiedBy>
  <dcterms:created xsi:type="dcterms:W3CDTF">2024-01-24T01:57:57Z</dcterms:created>
  <dcterms:modified xsi:type="dcterms:W3CDTF">2024-01-24T03:34:04Z</dcterms:modified>
</cp:coreProperties>
</file>